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0" i="1"/>
  <c r="E29"/>
  <c r="E12"/>
  <c r="E6"/>
  <c r="E56"/>
  <c r="E42"/>
  <c r="D42"/>
  <c r="E30"/>
  <c r="D29"/>
  <c r="E33"/>
  <c r="E39"/>
  <c r="E35"/>
  <c r="E21"/>
  <c r="E57"/>
  <c r="E53"/>
  <c r="E49"/>
  <c r="E48"/>
  <c r="E47"/>
  <c r="E46"/>
  <c r="E45"/>
  <c r="E44"/>
  <c r="E43"/>
  <c r="E41"/>
  <c r="E20"/>
  <c r="E19"/>
  <c r="E40"/>
  <c r="D12"/>
  <c r="E11"/>
  <c r="E7"/>
  <c r="E8"/>
  <c r="E38"/>
  <c r="E37"/>
  <c r="E36"/>
  <c r="E18"/>
  <c r="E34"/>
  <c r="E32"/>
  <c r="E31"/>
  <c r="D6"/>
  <c r="E58" l="1"/>
  <c r="E52" l="1"/>
  <c r="E22"/>
  <c r="E14" l="1"/>
  <c r="D23" l="1"/>
  <c r="F56"/>
  <c r="E26" l="1"/>
  <c r="E17"/>
  <c r="F59"/>
  <c r="E23" l="1"/>
  <c r="D56"/>
  <c r="E16" l="1"/>
  <c r="E15"/>
  <c r="E9"/>
  <c r="E10"/>
  <c r="E59" l="1"/>
  <c r="D59"/>
</calcChain>
</file>

<file path=xl/sharedStrings.xml><?xml version="1.0" encoding="utf-8"?>
<sst xmlns="http://schemas.openxmlformats.org/spreadsheetml/2006/main" count="86" uniqueCount="65">
  <si>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</si>
  <si>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</si>
  <si>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</si>
  <si>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</si>
  <si>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</si>
  <si>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</si>
  <si>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</si>
  <si>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</si>
  <si>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</si>
  <si>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</si>
  <si>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</si>
  <si>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</si>
  <si>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Вывоз мусора</t>
  </si>
  <si>
    <t xml:space="preserve"> руб.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</si>
  <si>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</si>
  <si>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</si>
  <si>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</si>
  <si>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</si>
  <si>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>Обслуживание лифта,страхование</t>
  </si>
  <si>
    <t xml:space="preserve">Факт </t>
  </si>
  <si>
    <t>Факт за</t>
  </si>
  <si>
    <t>ж.д.по пер.Днепровский 116 Д</t>
  </si>
  <si>
    <t>Услуги по уборке территории</t>
  </si>
  <si>
    <t>Утвержден</t>
  </si>
  <si>
    <t>Техобслуживание пожарной сигнализац</t>
  </si>
  <si>
    <t xml:space="preserve">тариф </t>
  </si>
  <si>
    <t>Техобслуживание УУТЭ</t>
  </si>
  <si>
    <t>СОДЕРЖАНИЕ И РЕМОНТ ЖИЛЬЯ</t>
  </si>
  <si>
    <t>аварийоное обслуживание МКД</t>
  </si>
  <si>
    <t>подготовка к отопител.сезону,промывка системы отопления</t>
  </si>
  <si>
    <t>Услуги по содержанию и уборке МОП(электрик,уборщик,коменд)</t>
  </si>
  <si>
    <t>зарплата персонала и налоги от зарплаты</t>
  </si>
  <si>
    <t>зарплата обслуж.перс с отчислениями от зарплаты</t>
  </si>
  <si>
    <t>вывоз строительного мусора</t>
  </si>
  <si>
    <t>обследование дымоходов и венканалов(дог)</t>
  </si>
  <si>
    <t>Управление МКД</t>
  </si>
  <si>
    <t>хозтовары: моющие средства,перчатки</t>
  </si>
  <si>
    <t>наладка автоматики насосного обрудования (дог)</t>
  </si>
  <si>
    <t>ОТЧЕТ по статье "Содержание и ремонт жилья " за 2022 год</t>
  </si>
  <si>
    <t>2022г</t>
  </si>
  <si>
    <t>прокраска деревьев ,ограждений-2768,20 ,граффити-5954,3</t>
  </si>
  <si>
    <t>озеленение: цветы-3000,покос травы-7752,1</t>
  </si>
  <si>
    <t>соль2675,лопата снегоуб.1821,перчатки 250 мешки540</t>
  </si>
  <si>
    <t>таблички</t>
  </si>
  <si>
    <t xml:space="preserve">дезобработка,дезинфицирующие средства </t>
  </si>
  <si>
    <t>электроматериалы(лампы,розетка)-4969,12,</t>
  </si>
  <si>
    <t>мелкий ремонт в подъезде:поликарбонат</t>
  </si>
  <si>
    <t>инвентарь:тряпка,совок-798,51 ,хозтовары-893,14</t>
  </si>
  <si>
    <t>ремонт ливневки-8243,40; ремонт водоснабжения 9978,рем.бойлера-8770</t>
  </si>
  <si>
    <t>ремонт кровли частичный</t>
  </si>
  <si>
    <t>ремонт ступенек(залитие новых ступеней,штукатурка цоколя ступеней)</t>
  </si>
  <si>
    <t>ремонт в рамке управления</t>
  </si>
  <si>
    <t>ремонт стояков ГВС кв 66,68,89,114</t>
  </si>
  <si>
    <t>регулятор температуры,установка</t>
  </si>
  <si>
    <t>ремонт плитки,изготовл.ключей-200</t>
  </si>
  <si>
    <t>мед.маски</t>
  </si>
  <si>
    <t>чек-онлайн-4301,81,эл.отчет.-627</t>
  </si>
  <si>
    <t xml:space="preserve">юридические  услуги-56084 почтовые -3534,87 </t>
  </si>
  <si>
    <t>канцтовары-9475,08,аренда,охрана офиса-47620,42</t>
  </si>
  <si>
    <t>услуги ркц,паспорт. 263721,35,програм.сопровож 20881,оргтехн5040</t>
  </si>
  <si>
    <t>услуги связи,ин-т-5485,96,общехоз.расходы (уборка офиса)30000</t>
  </si>
  <si>
    <t xml:space="preserve"> </t>
  </si>
  <si>
    <t>заправка катриджа-2142,16 сайт УК, ГИС ЖКХ-57703,52</t>
  </si>
  <si>
    <r>
      <t>Прочие услуги(</t>
    </r>
    <r>
      <rPr>
        <i/>
        <sz val="10"/>
        <rFont val="Arial Cyr"/>
        <charset val="204"/>
      </rPr>
      <t>комис.банка-32830,47,гсм-20783,71</t>
    </r>
  </si>
  <si>
    <t>Дефицит техобслуживания    - 9 руб.54коп.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</si>
</sst>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"/>
      <name val="Arial Cyr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b/>
      <i/>
      <sz val="10"/>
      <name val="Courier New"/>
      <family val="3"/>
      <charset val="204"/>
    </font>
    <font>
      <i/>
      <sz val="10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 applyFill="1" applyBorder="1"/>
    <xf numFmtId="0" fontId="4" fillId="0" borderId="0" xfId="0" applyFont="1"/>
    <xf numFmtId="0" fontId="5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0" fontId="0" fillId="0" borderId="2" xfId="0" applyFont="1" applyBorder="1" applyAlignment="1">
      <alignment horizontal="center"/>
    </xf>
    <xf numFmtId="0" fontId="6" fillId="0" borderId="6" xfId="0" applyFont="1" applyBorder="1"/>
    <xf numFmtId="0" fontId="6" fillId="0" borderId="13" xfId="0" applyFont="1" applyBorder="1"/>
    <xf numFmtId="0" fontId="7" fillId="0" borderId="5" xfId="0" applyFont="1" applyBorder="1"/>
    <xf numFmtId="0" fontId="6" fillId="0" borderId="3" xfId="0" applyFont="1" applyBorder="1"/>
    <xf numFmtId="0" fontId="8" fillId="0" borderId="0" xfId="0" applyFont="1" applyBorder="1"/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8" fillId="0" borderId="8" xfId="0" applyFont="1" applyBorder="1"/>
    <xf numFmtId="0" fontId="8" fillId="0" borderId="2" xfId="0" applyFont="1" applyBorder="1"/>
    <xf numFmtId="0" fontId="6" fillId="0" borderId="11" xfId="0" applyFont="1" applyBorder="1"/>
    <xf numFmtId="0" fontId="7" fillId="0" borderId="1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10" xfId="0" applyFont="1" applyBorder="1"/>
    <xf numFmtId="0" fontId="7" fillId="0" borderId="2" xfId="0" applyFont="1" applyBorder="1"/>
    <xf numFmtId="0" fontId="6" fillId="0" borderId="12" xfId="0" applyFont="1" applyBorder="1"/>
    <xf numFmtId="0" fontId="7" fillId="0" borderId="13" xfId="0" applyFont="1" applyBorder="1"/>
    <xf numFmtId="0" fontId="6" fillId="0" borderId="7" xfId="0" applyFont="1" applyBorder="1"/>
    <xf numFmtId="0" fontId="7" fillId="0" borderId="3" xfId="0" applyFont="1" applyBorder="1"/>
    <xf numFmtId="0" fontId="7" fillId="0" borderId="8" xfId="0" applyFont="1" applyBorder="1"/>
    <xf numFmtId="0" fontId="8" fillId="0" borderId="7" xfId="0" applyFont="1" applyBorder="1"/>
    <xf numFmtId="0" fontId="6" fillId="0" borderId="4" xfId="0" applyFont="1" applyBorder="1"/>
    <xf numFmtId="0" fontId="8" fillId="0" borderId="14" xfId="0" applyFont="1" applyBorder="1"/>
    <xf numFmtId="0" fontId="8" fillId="0" borderId="9" xfId="0" applyFont="1" applyBorder="1"/>
    <xf numFmtId="0" fontId="8" fillId="0" borderId="1" xfId="0" applyFont="1" applyBorder="1"/>
    <xf numFmtId="0" fontId="0" fillId="0" borderId="7" xfId="0" applyFont="1" applyBorder="1"/>
    <xf numFmtId="0" fontId="8" fillId="2" borderId="15" xfId="0" applyFont="1" applyFill="1" applyBorder="1"/>
    <xf numFmtId="0" fontId="8" fillId="2" borderId="16" xfId="0" applyFont="1" applyFill="1" applyBorder="1"/>
    <xf numFmtId="0" fontId="7" fillId="0" borderId="0" xfId="0" applyFont="1" applyBorder="1"/>
    <xf numFmtId="0" fontId="0" fillId="3" borderId="15" xfId="0" applyFont="1" applyFill="1" applyBorder="1"/>
    <xf numFmtId="0" fontId="7" fillId="2" borderId="16" xfId="0" applyFont="1" applyFill="1" applyBorder="1"/>
    <xf numFmtId="0" fontId="8" fillId="0" borderId="15" xfId="0" applyFont="1" applyBorder="1"/>
    <xf numFmtId="0" fontId="7" fillId="0" borderId="16" xfId="0" applyFont="1" applyBorder="1"/>
    <xf numFmtId="0" fontId="8" fillId="2" borderId="0" xfId="0" applyFont="1" applyFill="1" applyBorder="1"/>
    <xf numFmtId="0" fontId="7" fillId="2" borderId="0" xfId="0" applyFont="1" applyFill="1" applyBorder="1"/>
    <xf numFmtId="0" fontId="8" fillId="0" borderId="6" xfId="0" applyFont="1" applyBorder="1"/>
    <xf numFmtId="0" fontId="7" fillId="0" borderId="6" xfId="0" applyFont="1" applyBorder="1"/>
    <xf numFmtId="0" fontId="8" fillId="0" borderId="5" xfId="0" applyFont="1" applyBorder="1"/>
    <xf numFmtId="0" fontId="6" fillId="2" borderId="2" xfId="0" applyFont="1" applyFill="1" applyBorder="1"/>
    <xf numFmtId="0" fontId="7" fillId="2" borderId="2" xfId="0" applyFont="1" applyFill="1" applyBorder="1"/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2" borderId="18" xfId="0" applyNumberFormat="1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/>
    </xf>
    <xf numFmtId="2" fontId="8" fillId="0" borderId="18" xfId="0" applyNumberFormat="1" applyFont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2" fontId="8" fillId="2" borderId="19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8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2"/>
  <sheetViews>
    <sheetView tabSelected="1" zoomScaleNormal="100" workbookViewId="0">
      <selection activeCell="E62" sqref="E62"/>
    </sheetView>
  </sheetViews>
  <sheetFormatPr defaultRowHeight="13.2"/>
  <cols>
    <col min="1" max="1" width="4.109375" customWidth="1"/>
    <col min="2" max="2" width="75" customWidth="1"/>
    <col min="3" max="3" width="1.88671875" hidden="1" customWidth="1"/>
    <col min="4" max="4" width="15.44140625" customWidth="1"/>
    <col min="5" max="5" width="10.6640625" customWidth="1"/>
    <col min="6" max="6" width="10.44140625" customWidth="1"/>
    <col min="7" max="7" width="12" customWidth="1"/>
  </cols>
  <sheetData>
    <row r="1" spans="1:7" ht="17.399999999999999">
      <c r="A1" s="4"/>
      <c r="B1" s="6" t="s">
        <v>38</v>
      </c>
      <c r="C1" s="7"/>
      <c r="D1" s="7"/>
      <c r="E1" s="8"/>
      <c r="F1" s="5"/>
      <c r="G1" s="3"/>
    </row>
    <row r="2" spans="1:7" ht="17.399999999999999">
      <c r="A2" s="1"/>
      <c r="B2" s="9" t="s">
        <v>21</v>
      </c>
      <c r="C2" s="2"/>
      <c r="E2" s="2"/>
      <c r="F2" s="2"/>
      <c r="G2" s="3"/>
    </row>
    <row r="3" spans="1:7" ht="15.6" thickBot="1">
      <c r="A3" s="1"/>
      <c r="B3" s="1"/>
      <c r="D3" s="1"/>
      <c r="E3" s="1"/>
      <c r="F3" s="12">
        <v>8331</v>
      </c>
    </row>
    <row r="4" spans="1:7">
      <c r="A4" s="14" t="s">
        <v>0</v>
      </c>
      <c r="B4" s="14" t="s">
        <v>2</v>
      </c>
      <c r="C4" s="14" t="s">
        <v>4</v>
      </c>
      <c r="D4" s="15" t="s">
        <v>20</v>
      </c>
      <c r="E4" s="15" t="s">
        <v>19</v>
      </c>
      <c r="F4" s="15" t="s">
        <v>23</v>
      </c>
    </row>
    <row r="5" spans="1:7" ht="23.25" customHeight="1" thickBot="1">
      <c r="A5" s="16"/>
      <c r="B5" s="17"/>
      <c r="C5" s="16" t="s">
        <v>3</v>
      </c>
      <c r="D5" s="18" t="s">
        <v>39</v>
      </c>
      <c r="E5" s="18" t="s">
        <v>1</v>
      </c>
      <c r="F5" s="18" t="s">
        <v>25</v>
      </c>
    </row>
    <row r="6" spans="1:7" ht="22.2" customHeight="1" thickBot="1">
      <c r="A6" s="19">
        <v>1</v>
      </c>
      <c r="B6" s="20" t="s">
        <v>16</v>
      </c>
      <c r="C6" s="21" t="s">
        <v>9</v>
      </c>
      <c r="D6" s="61">
        <f>D8+D7+D9+D10+D11</f>
        <v>222460.6</v>
      </c>
      <c r="E6" s="77">
        <f>E7+E8+E9+E10+E11</f>
        <v>2.0731095475964039</v>
      </c>
      <c r="F6" s="83">
        <v>1.65</v>
      </c>
    </row>
    <row r="7" spans="1:7" ht="18.600000000000001" customHeight="1">
      <c r="A7" s="22"/>
      <c r="B7" s="23" t="s">
        <v>22</v>
      </c>
      <c r="C7" s="23" t="s">
        <v>9</v>
      </c>
      <c r="D7" s="62">
        <v>197700</v>
      </c>
      <c r="E7" s="78">
        <f>D7/13/F3</f>
        <v>1.8254341984986566</v>
      </c>
      <c r="F7" s="62"/>
    </row>
    <row r="8" spans="1:7" ht="21" customHeight="1">
      <c r="A8" s="25"/>
      <c r="B8" s="23" t="s">
        <v>40</v>
      </c>
      <c r="C8" s="23"/>
      <c r="D8" s="62">
        <v>8722.5</v>
      </c>
      <c r="E8" s="78">
        <f>D8/12/F3</f>
        <v>8.7249429840355303E-2</v>
      </c>
      <c r="F8" s="81"/>
    </row>
    <row r="9" spans="1:7" ht="21" customHeight="1">
      <c r="A9" s="26"/>
      <c r="B9" s="27" t="s">
        <v>41</v>
      </c>
      <c r="C9" s="23"/>
      <c r="D9" s="62">
        <v>10752.1</v>
      </c>
      <c r="E9" s="78">
        <f>D9/12/F3</f>
        <v>0.10755111431200737</v>
      </c>
      <c r="F9" s="62"/>
    </row>
    <row r="10" spans="1:7" ht="18" hidden="1" customHeight="1">
      <c r="A10" s="25"/>
      <c r="B10" s="27"/>
      <c r="C10" s="23" t="s">
        <v>9</v>
      </c>
      <c r="D10" s="62"/>
      <c r="E10" s="78">
        <f>D10/12/F3</f>
        <v>0</v>
      </c>
      <c r="F10" s="62"/>
    </row>
    <row r="11" spans="1:7" ht="20.399999999999999" customHeight="1" thickBot="1">
      <c r="A11" s="26"/>
      <c r="B11" s="27" t="s">
        <v>42</v>
      </c>
      <c r="C11" s="23"/>
      <c r="D11" s="63">
        <v>5286</v>
      </c>
      <c r="E11" s="78">
        <f>D11/12/F3</f>
        <v>5.2874804945384705E-2</v>
      </c>
      <c r="F11" s="63"/>
    </row>
    <row r="12" spans="1:7" ht="13.8">
      <c r="A12" s="26"/>
      <c r="B12" s="29" t="s">
        <v>6</v>
      </c>
      <c r="C12" s="30" t="s">
        <v>9</v>
      </c>
      <c r="D12" s="64">
        <f>D14+D15+D16+D17+D18+D19+D20+D22</f>
        <v>470613.30000000005</v>
      </c>
      <c r="E12" s="79">
        <f>E14+E15+E16+E17+E20+E21+E22</f>
        <v>4.3801641382664078</v>
      </c>
      <c r="F12" s="64">
        <v>3.6</v>
      </c>
    </row>
    <row r="13" spans="1:7" ht="15" customHeight="1" thickBot="1">
      <c r="A13" s="32"/>
      <c r="B13" s="33" t="s">
        <v>5</v>
      </c>
      <c r="C13" s="34"/>
      <c r="D13" s="65"/>
      <c r="E13" s="80"/>
      <c r="F13" s="65"/>
    </row>
    <row r="14" spans="1:7" ht="23.4" customHeight="1">
      <c r="A14" s="17"/>
      <c r="B14" s="24" t="s">
        <v>30</v>
      </c>
      <c r="C14" s="24" t="s">
        <v>11</v>
      </c>
      <c r="D14" s="62">
        <v>438353.9</v>
      </c>
      <c r="E14" s="81">
        <f>D14/13/F3</f>
        <v>4.0474769858637343</v>
      </c>
      <c r="F14" s="62"/>
    </row>
    <row r="15" spans="1:7" ht="20.25" customHeight="1">
      <c r="A15" s="17"/>
      <c r="B15" s="24" t="s">
        <v>36</v>
      </c>
      <c r="C15" s="24" t="s">
        <v>11</v>
      </c>
      <c r="D15" s="62">
        <v>2979.63</v>
      </c>
      <c r="E15" s="81">
        <f>D15/12/F3</f>
        <v>2.9804645300684194E-2</v>
      </c>
      <c r="F15" s="62"/>
    </row>
    <row r="16" spans="1:7" ht="20.25" customHeight="1">
      <c r="A16" s="17"/>
      <c r="B16" s="24" t="s">
        <v>44</v>
      </c>
      <c r="C16" s="24" t="s">
        <v>11</v>
      </c>
      <c r="D16" s="62">
        <v>21099</v>
      </c>
      <c r="E16" s="81">
        <f>D16/12/F3</f>
        <v>0.21104909374624894</v>
      </c>
      <c r="F16" s="62"/>
    </row>
    <row r="17" spans="1:6" ht="16.2" customHeight="1">
      <c r="A17" s="17"/>
      <c r="B17" s="24" t="s">
        <v>45</v>
      </c>
      <c r="C17" s="24" t="s">
        <v>11</v>
      </c>
      <c r="D17" s="62">
        <v>4969.12</v>
      </c>
      <c r="E17" s="81">
        <f>D17/12/F3</f>
        <v>4.9705117432881203E-2</v>
      </c>
      <c r="F17" s="62"/>
    </row>
    <row r="18" spans="1:6" ht="15.6" hidden="1" customHeight="1">
      <c r="A18" s="17"/>
      <c r="B18" s="24"/>
      <c r="C18" s="24"/>
      <c r="D18" s="62"/>
      <c r="E18" s="81">
        <f>D18/12/F3</f>
        <v>0</v>
      </c>
      <c r="F18" s="62"/>
    </row>
    <row r="19" spans="1:6" ht="15.6" hidden="1" customHeight="1">
      <c r="A19" s="17"/>
      <c r="B19" s="24"/>
      <c r="C19" s="24"/>
      <c r="D19" s="62"/>
      <c r="E19" s="81">
        <f>D19/12/F3</f>
        <v>0</v>
      </c>
      <c r="F19" s="62"/>
    </row>
    <row r="20" spans="1:6" ht="15.6" customHeight="1">
      <c r="A20" s="17"/>
      <c r="B20" s="24" t="s">
        <v>46</v>
      </c>
      <c r="C20" s="24"/>
      <c r="D20" s="62">
        <v>1520</v>
      </c>
      <c r="E20" s="81">
        <f>D20/12/F3</f>
        <v>1.5204257192013765E-2</v>
      </c>
      <c r="F20" s="62"/>
    </row>
    <row r="21" spans="1:6" ht="15.6" customHeight="1">
      <c r="A21" s="17"/>
      <c r="B21" s="24" t="s">
        <v>43</v>
      </c>
      <c r="C21" s="24"/>
      <c r="D21" s="62">
        <v>1000</v>
      </c>
      <c r="E21" s="81">
        <f>D21/12/F3</f>
        <v>1.0002800784219581E-2</v>
      </c>
      <c r="F21" s="62"/>
    </row>
    <row r="22" spans="1:6" ht="19.2" customHeight="1" thickBot="1">
      <c r="A22" s="16"/>
      <c r="B22" s="28" t="s">
        <v>47</v>
      </c>
      <c r="C22" s="28" t="s">
        <v>11</v>
      </c>
      <c r="D22" s="63">
        <v>1691.65</v>
      </c>
      <c r="E22" s="82">
        <f>D22/12/F3</f>
        <v>1.6921237946625055E-2</v>
      </c>
      <c r="F22" s="63"/>
    </row>
    <row r="23" spans="1:6" ht="25.8" customHeight="1" thickBot="1">
      <c r="A23" s="35">
        <v>3</v>
      </c>
      <c r="B23" s="19" t="s">
        <v>12</v>
      </c>
      <c r="C23" s="36" t="s">
        <v>9</v>
      </c>
      <c r="D23" s="61">
        <f>D25+D26+D24</f>
        <v>2700</v>
      </c>
      <c r="E23" s="83">
        <f>E24+E25+E26</f>
        <v>2.7007562117392869E-2</v>
      </c>
      <c r="F23" s="61">
        <v>0.02</v>
      </c>
    </row>
    <row r="24" spans="1:6" ht="18" hidden="1" customHeight="1">
      <c r="A24" s="37"/>
      <c r="B24" s="38"/>
      <c r="C24" s="39"/>
      <c r="D24" s="66"/>
      <c r="E24" s="84"/>
      <c r="F24" s="66"/>
    </row>
    <row r="25" spans="1:6" ht="20.399999999999999" customHeight="1">
      <c r="A25" s="37"/>
      <c r="B25" s="24"/>
      <c r="C25" s="39" t="s">
        <v>11</v>
      </c>
      <c r="D25" s="62"/>
      <c r="E25" s="81"/>
      <c r="F25" s="62"/>
    </row>
    <row r="26" spans="1:6" ht="13.8" customHeight="1" thickBot="1">
      <c r="A26" s="40"/>
      <c r="B26" s="24" t="s">
        <v>33</v>
      </c>
      <c r="C26" s="27" t="s">
        <v>9</v>
      </c>
      <c r="D26" s="62">
        <v>2700</v>
      </c>
      <c r="E26" s="81">
        <f>D26/12/F3</f>
        <v>2.7007562117392869E-2</v>
      </c>
      <c r="F26" s="62"/>
    </row>
    <row r="27" spans="1:6">
      <c r="A27" s="31">
        <v>4</v>
      </c>
      <c r="B27" s="31" t="s">
        <v>7</v>
      </c>
      <c r="C27" s="30" t="s">
        <v>9</v>
      </c>
      <c r="D27" s="67"/>
      <c r="E27" s="79"/>
      <c r="F27" s="95"/>
    </row>
    <row r="28" spans="1:6">
      <c r="A28" s="22"/>
      <c r="B28" s="22" t="s">
        <v>8</v>
      </c>
      <c r="C28" s="38"/>
      <c r="D28" s="68"/>
      <c r="E28" s="85"/>
      <c r="F28" s="96"/>
    </row>
    <row r="29" spans="1:6" ht="13.8" thickBot="1">
      <c r="A29" s="32"/>
      <c r="B29" s="32" t="s">
        <v>17</v>
      </c>
      <c r="C29" s="38"/>
      <c r="D29" s="69">
        <f>D30+D31+D32+D33+D34+D35+D39+D36+D37+D38+D40+D41</f>
        <v>924534.08000000007</v>
      </c>
      <c r="E29" s="80">
        <f>E30+E31+E32+E33+E34+E35+E36+E37+E38+E39+E40+E41</f>
        <v>8.9858144972900114</v>
      </c>
      <c r="F29" s="97">
        <v>3.09</v>
      </c>
    </row>
    <row r="30" spans="1:6" ht="18" customHeight="1">
      <c r="A30" s="14"/>
      <c r="B30" s="42" t="s">
        <v>32</v>
      </c>
      <c r="C30" s="43" t="s">
        <v>11</v>
      </c>
      <c r="D30" s="70">
        <v>340655.03</v>
      </c>
      <c r="E30" s="81">
        <f>D30/13/F3</f>
        <v>3.1453886780606264</v>
      </c>
      <c r="F30" s="98"/>
    </row>
    <row r="31" spans="1:6" ht="18" customHeight="1">
      <c r="A31" s="17"/>
      <c r="B31" s="23" t="s">
        <v>48</v>
      </c>
      <c r="C31" s="40" t="s">
        <v>11</v>
      </c>
      <c r="D31" s="62">
        <v>26991.4</v>
      </c>
      <c r="E31" s="81">
        <f>D31/12/F3</f>
        <v>0.2699895970871844</v>
      </c>
      <c r="F31" s="98"/>
    </row>
    <row r="32" spans="1:6" ht="20.399999999999999" customHeight="1">
      <c r="A32" s="17"/>
      <c r="B32" s="23" t="s">
        <v>29</v>
      </c>
      <c r="C32" s="40" t="s">
        <v>11</v>
      </c>
      <c r="D32" s="62">
        <v>96849.16</v>
      </c>
      <c r="E32" s="86">
        <f>D32/12/F3</f>
        <v>0.96876285359900771</v>
      </c>
      <c r="F32" s="98"/>
    </row>
    <row r="33" spans="1:6" ht="20.399999999999999" customHeight="1">
      <c r="A33" s="45"/>
      <c r="B33" s="46" t="s">
        <v>53</v>
      </c>
      <c r="C33" s="47"/>
      <c r="D33" s="71">
        <v>67700</v>
      </c>
      <c r="E33" s="87">
        <f>D33/12/F3</f>
        <v>0.6771896130916657</v>
      </c>
      <c r="F33" s="99"/>
    </row>
    <row r="34" spans="1:6" ht="19.2" customHeight="1">
      <c r="A34" s="17"/>
      <c r="B34" s="27" t="s">
        <v>28</v>
      </c>
      <c r="C34" s="48"/>
      <c r="D34" s="62">
        <v>5814.42</v>
      </c>
      <c r="E34" s="81">
        <f>D34/12/F3</f>
        <v>5.816048493578202E-2</v>
      </c>
      <c r="F34" s="98"/>
    </row>
    <row r="35" spans="1:6" ht="19.2" customHeight="1">
      <c r="A35" s="17"/>
      <c r="B35" s="23" t="s">
        <v>51</v>
      </c>
      <c r="C35" s="48"/>
      <c r="D35" s="62">
        <v>42950</v>
      </c>
      <c r="E35" s="81">
        <f>D35/12/F3</f>
        <v>0.42962029368223098</v>
      </c>
      <c r="F35" s="98"/>
    </row>
    <row r="36" spans="1:6" ht="19.2" customHeight="1">
      <c r="A36" s="17"/>
      <c r="B36" s="23" t="s">
        <v>37</v>
      </c>
      <c r="C36" s="40"/>
      <c r="D36" s="62">
        <v>12000</v>
      </c>
      <c r="E36" s="81">
        <f>D36/12/F3</f>
        <v>0.12003360941063498</v>
      </c>
      <c r="F36" s="98"/>
    </row>
    <row r="37" spans="1:6" ht="17.399999999999999" customHeight="1">
      <c r="A37" s="17"/>
      <c r="B37" s="23" t="s">
        <v>34</v>
      </c>
      <c r="C37" s="48"/>
      <c r="D37" s="62">
        <v>9056.8799999999992</v>
      </c>
      <c r="E37" s="81">
        <f>D37/12/F3</f>
        <v>9.0594166366582629E-2</v>
      </c>
      <c r="F37" s="98"/>
    </row>
    <row r="38" spans="1:6" ht="21.6" customHeight="1">
      <c r="A38" s="49"/>
      <c r="B38" s="46" t="s">
        <v>52</v>
      </c>
      <c r="C38" s="50" t="s">
        <v>13</v>
      </c>
      <c r="D38" s="71">
        <v>16450</v>
      </c>
      <c r="E38" s="88">
        <f>D38/12/F3</f>
        <v>0.16454607290041209</v>
      </c>
      <c r="F38" s="99"/>
    </row>
    <row r="39" spans="1:6" ht="21.6" customHeight="1">
      <c r="A39" s="45"/>
      <c r="B39" s="51" t="s">
        <v>54</v>
      </c>
      <c r="C39" s="52"/>
      <c r="D39" s="72">
        <v>1722.75</v>
      </c>
      <c r="E39" s="89">
        <f>D39/12/F3</f>
        <v>1.7232325051014283E-2</v>
      </c>
      <c r="F39" s="100"/>
    </row>
    <row r="40" spans="1:6" ht="21.6" customHeight="1">
      <c r="A40" s="17"/>
      <c r="B40" s="53" t="s">
        <v>49</v>
      </c>
      <c r="C40" s="54"/>
      <c r="D40" s="73">
        <v>82929.94</v>
      </c>
      <c r="E40" s="90">
        <f>D40/12/F3</f>
        <v>0.82953166886728291</v>
      </c>
      <c r="F40" s="101"/>
    </row>
    <row r="41" spans="1:6" ht="21.6" customHeight="1" thickBot="1">
      <c r="A41" s="45"/>
      <c r="B41" s="103" t="s">
        <v>50</v>
      </c>
      <c r="C41" s="50"/>
      <c r="D41" s="74">
        <v>221414.5</v>
      </c>
      <c r="E41" s="91">
        <f>D41/12/F3</f>
        <v>2.2147651342375863</v>
      </c>
      <c r="F41" s="99"/>
    </row>
    <row r="42" spans="1:6" ht="19.8" customHeight="1" thickBot="1">
      <c r="A42" s="19">
        <v>5</v>
      </c>
      <c r="B42" s="20" t="s">
        <v>35</v>
      </c>
      <c r="C42" s="39" t="s">
        <v>9</v>
      </c>
      <c r="D42" s="66">
        <f>D43+D44+D45+D46+D47+D48+D49</f>
        <v>782618.83</v>
      </c>
      <c r="E42" s="85">
        <f>E43+E44+E45+E46+E47+E48+E49</f>
        <v>7.3499081896777243</v>
      </c>
      <c r="F42" s="66">
        <v>5.99</v>
      </c>
    </row>
    <row r="43" spans="1:6" ht="21" customHeight="1">
      <c r="A43" s="17"/>
      <c r="B43" s="43" t="s">
        <v>31</v>
      </c>
      <c r="C43" s="44" t="s">
        <v>11</v>
      </c>
      <c r="D43" s="70">
        <v>332197.15999999997</v>
      </c>
      <c r="E43" s="92">
        <f>D43/F3/13</f>
        <v>3.0672941654432466</v>
      </c>
      <c r="F43" s="70"/>
    </row>
    <row r="44" spans="1:6" ht="22.2" customHeight="1">
      <c r="A44" s="17"/>
      <c r="B44" s="40" t="s">
        <v>60</v>
      </c>
      <c r="C44" s="24"/>
      <c r="D44" s="62">
        <v>35485.96</v>
      </c>
      <c r="E44" s="81">
        <f>D44/12/F3</f>
        <v>0.3549589885167847</v>
      </c>
      <c r="F44" s="62"/>
    </row>
    <row r="45" spans="1:6" ht="22.2" customHeight="1">
      <c r="A45" s="17"/>
      <c r="B45" s="40" t="s">
        <v>57</v>
      </c>
      <c r="C45" s="24"/>
      <c r="D45" s="62">
        <v>59618.87</v>
      </c>
      <c r="E45" s="81">
        <f>D45/12/F3</f>
        <v>0.59635567959028535</v>
      </c>
      <c r="F45" s="62"/>
    </row>
    <row r="46" spans="1:6" ht="22.2" customHeight="1">
      <c r="A46" s="17"/>
      <c r="B46" s="40" t="s">
        <v>56</v>
      </c>
      <c r="C46" s="24"/>
      <c r="D46" s="62">
        <v>4928.8100000000004</v>
      </c>
      <c r="E46" s="81">
        <f>D46/12/F3</f>
        <v>4.9301904533269318E-2</v>
      </c>
      <c r="F46" s="62"/>
    </row>
    <row r="47" spans="1:6" ht="22.2" customHeight="1">
      <c r="A47" s="17"/>
      <c r="B47" s="40" t="s">
        <v>62</v>
      </c>
      <c r="C47" s="24"/>
      <c r="D47" s="62">
        <v>59845.68</v>
      </c>
      <c r="E47" s="81">
        <f>D47/12/F3</f>
        <v>0.59862441483615414</v>
      </c>
      <c r="F47" s="62"/>
    </row>
    <row r="48" spans="1:6" ht="22.2" customHeight="1">
      <c r="A48" s="17"/>
      <c r="B48" s="40" t="s">
        <v>55</v>
      </c>
      <c r="C48" s="24"/>
      <c r="D48" s="62">
        <v>900</v>
      </c>
      <c r="E48" s="81">
        <f>D48/12/F3</f>
        <v>9.0025207057976234E-3</v>
      </c>
      <c r="F48" s="62"/>
    </row>
    <row r="49" spans="1:7" ht="18.600000000000001" customHeight="1" thickBot="1">
      <c r="A49" s="17"/>
      <c r="B49" s="24" t="s">
        <v>59</v>
      </c>
      <c r="C49" s="24" t="s">
        <v>11</v>
      </c>
      <c r="D49" s="62">
        <v>289642.34999999998</v>
      </c>
      <c r="E49" s="81">
        <f>D49/13/F3</f>
        <v>2.6743705160521865</v>
      </c>
      <c r="F49" s="62"/>
    </row>
    <row r="50" spans="1:7" ht="24.6" customHeight="1" thickBot="1">
      <c r="A50" s="19">
        <v>6</v>
      </c>
      <c r="B50" s="19" t="s">
        <v>63</v>
      </c>
      <c r="C50" s="19"/>
      <c r="D50" s="61">
        <v>110709.68</v>
      </c>
      <c r="E50" s="83">
        <f>D50/12/F3</f>
        <v>1.1074068739246987</v>
      </c>
      <c r="F50" s="61">
        <v>0.95</v>
      </c>
    </row>
    <row r="51" spans="1:7" ht="23.4" customHeight="1" thickBot="1">
      <c r="A51" s="19"/>
      <c r="B51" s="55" t="s">
        <v>58</v>
      </c>
      <c r="C51" s="56"/>
      <c r="D51" s="61"/>
      <c r="E51" s="83"/>
      <c r="F51" s="83"/>
    </row>
    <row r="52" spans="1:7" ht="21" customHeight="1" thickBot="1">
      <c r="A52" s="35">
        <v>7</v>
      </c>
      <c r="B52" s="19" t="s">
        <v>18</v>
      </c>
      <c r="C52" s="19" t="s">
        <v>9</v>
      </c>
      <c r="D52" s="61">
        <v>358528</v>
      </c>
      <c r="E52" s="83">
        <f>D52/12/F3</f>
        <v>3.5862841595646779</v>
      </c>
      <c r="F52" s="61">
        <v>3</v>
      </c>
    </row>
    <row r="53" spans="1:7" ht="19.2" customHeight="1" thickBot="1">
      <c r="A53" s="41">
        <v>8</v>
      </c>
      <c r="B53" s="22" t="s">
        <v>14</v>
      </c>
      <c r="C53" s="57"/>
      <c r="D53" s="61">
        <v>90129</v>
      </c>
      <c r="E53" s="83">
        <f>D53/12/F3</f>
        <v>0.90154243188092664</v>
      </c>
      <c r="F53" s="102">
        <v>0.5</v>
      </c>
    </row>
    <row r="54" spans="1:7" ht="13.8" hidden="1" thickBot="1">
      <c r="A54" s="19"/>
      <c r="B54" s="19"/>
      <c r="C54" s="36"/>
      <c r="D54" s="75"/>
      <c r="E54" s="93"/>
      <c r="F54" s="75"/>
    </row>
    <row r="55" spans="1:7" ht="22.5" customHeight="1" thickBot="1">
      <c r="A55" s="19">
        <v>9</v>
      </c>
      <c r="B55" s="19" t="s">
        <v>15</v>
      </c>
      <c r="C55" s="56" t="s">
        <v>11</v>
      </c>
      <c r="D55" s="61">
        <v>29961.360000000001</v>
      </c>
      <c r="E55" s="83">
        <v>0.3</v>
      </c>
      <c r="F55" s="83">
        <v>0.3</v>
      </c>
    </row>
    <row r="56" spans="1:7" ht="21" customHeight="1" thickBot="1">
      <c r="A56" s="58"/>
      <c r="B56" s="58" t="s">
        <v>27</v>
      </c>
      <c r="C56" s="59"/>
      <c r="D56" s="76">
        <f>D6+D12+D23+D29+D42+D50+D52+D53+D55</f>
        <v>2992254.85</v>
      </c>
      <c r="E56" s="94">
        <f>E6+E12+E23+E29+E42+E50+E52+E53+E54+E55</f>
        <v>28.711237400318243</v>
      </c>
      <c r="F56" s="94">
        <f>F6+F12+F23+F29+F42+F50+F52+F53+F54+F55</f>
        <v>19.099999999999998</v>
      </c>
    </row>
    <row r="57" spans="1:7" ht="21" customHeight="1" thickBot="1">
      <c r="A57" s="19">
        <v>10</v>
      </c>
      <c r="B57" s="60" t="s">
        <v>24</v>
      </c>
      <c r="C57" s="56"/>
      <c r="D57" s="61">
        <v>96530</v>
      </c>
      <c r="E57" s="83">
        <f>D57/12/F3</f>
        <v>0.96557035970071625</v>
      </c>
      <c r="F57" s="61">
        <v>1.08</v>
      </c>
    </row>
    <row r="58" spans="1:7" ht="21" customHeight="1" thickBot="1">
      <c r="A58" s="19">
        <v>11</v>
      </c>
      <c r="B58" s="19" t="s">
        <v>26</v>
      </c>
      <c r="C58" s="36" t="s">
        <v>9</v>
      </c>
      <c r="D58" s="61">
        <v>35227</v>
      </c>
      <c r="E58" s="83">
        <f>D58/12/F3</f>
        <v>0.3523686632257032</v>
      </c>
      <c r="F58" s="61">
        <v>0.31</v>
      </c>
    </row>
    <row r="59" spans="1:7" ht="30" customHeight="1" thickBot="1">
      <c r="A59" s="19">
        <v>12</v>
      </c>
      <c r="B59" s="60" t="s">
        <v>10</v>
      </c>
      <c r="C59" s="56" t="s">
        <v>11</v>
      </c>
      <c r="D59" s="61">
        <f>D55+D56+D57</f>
        <v>3118746.21</v>
      </c>
      <c r="E59" s="83">
        <f>E56+E57+E58</f>
        <v>30.029176423244664</v>
      </c>
      <c r="F59" s="83">
        <f>F56+F57+F58</f>
        <v>20.49</v>
      </c>
      <c r="G59" s="13"/>
    </row>
    <row r="60" spans="1:7" ht="15">
      <c r="A60" s="1"/>
      <c r="B60" s="1"/>
      <c r="C60" s="1"/>
      <c r="D60" s="1"/>
      <c r="E60" s="10"/>
      <c r="F60" s="1"/>
    </row>
    <row r="61" spans="1:7" ht="15.6">
      <c r="B61" s="11" t="s">
        <v>64</v>
      </c>
    </row>
    <row r="62" spans="1:7" ht="15.6">
      <c r="B62" s="11"/>
      <c r="G62" t="s">
        <v>61</v>
      </c>
    </row>
  </sheetData>
  <phoneticPr fontId="0" type="noConversion"/>
  <pageMargins left="0.25" right="0.25" top="0.75" bottom="0.75" header="0.3" footer="0.3"/>
  <pageSetup paperSize="9" scale="7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2023-03-09T11:05:31Z</cp:lastPrinted>
  <dcterms:created xsi:type="dcterms:W3CDTF">2011-07-12T11:42:04Z</dcterms:created>
  <dcterms:modified xsi:type="dcterms:W3CDTF">2023-03-09T11:05:46Z</dcterms:modified>
</cp:coreProperties>
</file>